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irma\Desktop\DH_Severni_etapa 2_greinerova\"/>
    </mc:Choice>
  </mc:AlternateContent>
  <xr:revisionPtr revIDLastSave="0" documentId="13_ncr:40019_{07566325-85D7-42B0-8C5E-69FB9001C1A2}" xr6:coauthVersionLast="43" xr6:coauthVersionMax="43" xr10:uidLastSave="{00000000-0000-0000-0000-000000000000}"/>
  <bookViews>
    <workbookView xWindow="-108" yWindow="-108" windowWidth="23256" windowHeight="1257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" i="1" l="1"/>
  <c r="J27" i="1"/>
  <c r="I49" i="1"/>
  <c r="I19" i="1" s="1"/>
  <c r="I48" i="1"/>
  <c r="AC39" i="12"/>
  <c r="F39" i="1" s="1"/>
  <c r="BA22" i="12"/>
  <c r="BA20" i="12"/>
  <c r="BA18" i="12"/>
  <c r="BA11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2" i="12"/>
  <c r="M12" i="12" s="1"/>
  <c r="I12" i="12"/>
  <c r="K12" i="12"/>
  <c r="O12" i="12"/>
  <c r="Q12" i="12"/>
  <c r="U12" i="12"/>
  <c r="G15" i="12"/>
  <c r="I15" i="12"/>
  <c r="K15" i="12"/>
  <c r="O15" i="12"/>
  <c r="O8" i="12" s="1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O25" i="12"/>
  <c r="G26" i="12"/>
  <c r="M26" i="12" s="1"/>
  <c r="I26" i="12"/>
  <c r="I25" i="12" s="1"/>
  <c r="K26" i="12"/>
  <c r="O26" i="12"/>
  <c r="Q26" i="12"/>
  <c r="Q25" i="12" s="1"/>
  <c r="U26" i="12"/>
  <c r="G29" i="12"/>
  <c r="M29" i="12" s="1"/>
  <c r="I29" i="12"/>
  <c r="K29" i="12"/>
  <c r="K25" i="12" s="1"/>
  <c r="O29" i="12"/>
  <c r="Q29" i="12"/>
  <c r="U29" i="12"/>
  <c r="U25" i="12" s="1"/>
  <c r="G32" i="12"/>
  <c r="G33" i="12"/>
  <c r="M33" i="12" s="1"/>
  <c r="I33" i="12"/>
  <c r="I32" i="12" s="1"/>
  <c r="K33" i="12"/>
  <c r="O33" i="12"/>
  <c r="Q33" i="12"/>
  <c r="Q32" i="12" s="1"/>
  <c r="U33" i="12"/>
  <c r="G34" i="12"/>
  <c r="M34" i="12" s="1"/>
  <c r="I34" i="12"/>
  <c r="K34" i="12"/>
  <c r="K32" i="12" s="1"/>
  <c r="O34" i="12"/>
  <c r="Q34" i="12"/>
  <c r="U34" i="12"/>
  <c r="U32" i="12" s="1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O32" i="12" s="1"/>
  <c r="Q36" i="12"/>
  <c r="U36" i="12"/>
  <c r="G37" i="12"/>
  <c r="M37" i="12" s="1"/>
  <c r="I37" i="12"/>
  <c r="K37" i="12"/>
  <c r="O37" i="12"/>
  <c r="Q37" i="12"/>
  <c r="U37" i="12"/>
  <c r="I20" i="1"/>
  <c r="I18" i="1"/>
  <c r="I17" i="1"/>
  <c r="F40" i="1"/>
  <c r="G40" i="1"/>
  <c r="H40" i="1"/>
  <c r="I40" i="1"/>
  <c r="J39" i="1" s="1"/>
  <c r="J40" i="1"/>
  <c r="J28" i="1"/>
  <c r="J26" i="1"/>
  <c r="G38" i="1"/>
  <c r="F38" i="1"/>
  <c r="J23" i="1"/>
  <c r="J24" i="1"/>
  <c r="J25" i="1"/>
  <c r="E24" i="1"/>
  <c r="E26" i="1"/>
  <c r="G8" i="12" l="1"/>
  <c r="G39" i="12" s="1"/>
  <c r="AD39" i="12"/>
  <c r="G39" i="1" s="1"/>
  <c r="H39" i="1" s="1"/>
  <c r="I39" i="1" s="1"/>
  <c r="G28" i="1"/>
  <c r="G23" i="1"/>
  <c r="M32" i="12"/>
  <c r="M25" i="12"/>
  <c r="M15" i="12"/>
  <c r="M8" i="12" s="1"/>
  <c r="I47" i="1" l="1"/>
  <c r="I16" i="1" s="1"/>
  <c r="I21" i="1" s="1"/>
  <c r="G25" i="1" s="1"/>
  <c r="G26" i="1" s="1"/>
  <c r="I50" i="1"/>
  <c r="G24" i="1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<sst xmlns="http://schemas.openxmlformats.org/spreadsheetml/2006/main" count="229" uniqueCount="130">
  <si>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</si>
  <si>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</si>
  <si>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</si>
  <si>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</si>
  <si>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</si>
  <si>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</si>
  <si>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</si>
  <si>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</si>
  <si>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</si>
  <si>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</si>
  <si>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</si>
  <si>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</si>
  <si>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</si>
  <si>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</si>
  <si>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</si>
  <si>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</si>
  <si>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</si>
  <si>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</si>
  <si>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</si>
  <si>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</si>
  <si>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</si>
  <si>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</si>
  <si>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</si>
  <si>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</si>
  <si>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</si>
  <si>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</si>
  <si>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</si>
  <si>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</si>
  <si>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</si>
  <si>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</si>
  <si>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</si>
  <si>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</si>
  <si>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</si>
  <si>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</si>
  <si>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</si>
  <si>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</si>
  <si>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</si>
  <si>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</si>
  <si>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</si>
  <si>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</si>
  <si>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</si>
  <si>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</si>
  <si>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</si>
  <si>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Ostrov</t>
  </si>
  <si>
    <t>Rozpočet:</t>
  </si>
  <si>
    <t>Misto</t>
  </si>
  <si>
    <t>Dětské hřiště, Severní ulice, Ostrov - 2. etapa</t>
  </si>
  <si>
    <t>Město Ostrov</t>
  </si>
  <si>
    <t>Jáchymovská 1</t>
  </si>
  <si>
    <t>36301</t>
  </si>
  <si>
    <t>00254843</t>
  </si>
  <si>
    <t>CZ00254843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</si>
  <si>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</si>
  <si>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</si>
  <si>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</si>
  <si>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</si>
  <si>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</si>
  <si>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</si>
  <si>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</si>
  <si>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97</t>
  </si>
  <si>
    <t>Prorážení otvorů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</si>
  <si>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</si>
  <si>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</si>
  <si>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</si>
  <si>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</si>
  <si>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</si>
  <si>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</si>
  <si>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</si>
  <si>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</si>
  <si>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</si>
  <si>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</si>
  <si>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</si>
  <si>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</si>
  <si>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</si>
  <si>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</si>
  <si>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</si>
  <si>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</si>
  <si>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</si>
  <si>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</si>
  <si>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</si>
  <si>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</si>
  <si>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</si>
  <si>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</si>
  <si>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</si>
  <si>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</si>
  <si>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</si>
  <si>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</si>
  <si>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</si>
  <si>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</si>
  <si>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</si>
  <si>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111301111R00</t>
  </si>
  <si>
    <t>Sejmutí drnu tl. do 10 cm, s přemístěním do 50 m</t>
  </si>
  <si>
    <t>m2</t>
  </si>
  <si>
    <t>POL1_0</t>
  </si>
  <si>
    <t>R</t>
  </si>
  <si>
    <t>Zřízení bezpečnostní dopadové plochy , tloušťky 30 cm z kačírku fce 4-8 mm</t>
  </si>
  <si>
    <t>včetně zemních prací, naložení výkopku a položení geotextílie</t>
  </si>
  <si>
    <t>POP</t>
  </si>
  <si>
    <t>Kačírek pro bezpečnostní dopadové plochy, fr. 4-8 mm, volně ložený</t>
  </si>
  <si>
    <t>t</t>
  </si>
  <si>
    <t/>
  </si>
  <si>
    <t>VV</t>
  </si>
  <si>
    <t>240*0,3*1,5</t>
  </si>
  <si>
    <t>Doprava materiálu</t>
  </si>
  <si>
    <t>Soubor</t>
  </si>
  <si>
    <t>Geotextlie 300g/m2</t>
  </si>
  <si>
    <t>Lanovka</t>
  </si>
  <si>
    <t>ks</t>
  </si>
  <si>
    <t>viz PD příloha D.1.2 Herní prvky</t>
  </si>
  <si>
    <t>Pohyblivé lano na konstrukci</t>
  </si>
  <si>
    <t>Šlapací kolotoč</t>
  </si>
  <si>
    <t>Montáž a instalace herních prvků</t>
  </si>
  <si>
    <t>Doprava herních prvků</t>
  </si>
  <si>
    <t>Odvoz travního drnu a výkopku na skládku</t>
  </si>
  <si>
    <t>240*0,3*1,6</t>
  </si>
  <si>
    <t>979990103R00</t>
  </si>
  <si>
    <t>Poplatek za skládku travního drnu a výkopku</t>
  </si>
  <si>
    <t>005111020R</t>
  </si>
  <si>
    <t>Vytyčení stavby</t>
  </si>
  <si>
    <t>005211030R</t>
  </si>
  <si>
    <t xml:space="preserve">Dočasná dopravní opatření </t>
  </si>
  <si>
    <t>005231010R</t>
  </si>
  <si>
    <t>Revize herních prvků</t>
  </si>
  <si>
    <t>005241020R</t>
  </si>
  <si>
    <t xml:space="preserve">Geodetické zaměření skutečného provedení  </t>
  </si>
  <si>
    <t>005241010R</t>
  </si>
  <si>
    <t xml:space="preserve">Dokumentace skutečného provedení 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</si>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</sst>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11" fillId="0" borderId="54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24" zoomScaleNormal="100" zoomScaleSheetLayoutView="75" workbookViewId="0">
      <selection activeCell="I31" sqref="I3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7" t="s">
        <v>21</v>
      </c>
      <c r="C5" s="5"/>
      <c r="D5" s="121" t="s">
        <v>47</v>
      </c>
      <c r="E5" s="26"/>
      <c r="F5" s="26"/>
      <c r="G5" s="26"/>
      <c r="H5" s="28" t="s">
        <v>33</v>
      </c>
      <c r="I5" s="121" t="s">
        <v>50</v>
      </c>
      <c r="J5" s="11"/>
    </row>
    <row r="6" spans="1:15" ht="15.75" customHeight="1" x14ac:dyDescent="0.25">
      <c r="A6" s="4"/>
      <c r="B6" s="41"/>
      <c r="C6" s="26"/>
      <c r="D6" s="121" t="s">
        <v>48</v>
      </c>
      <c r="E6" s="26"/>
      <c r="F6" s="26"/>
      <c r="G6" s="26"/>
      <c r="H6" s="28" t="s">
        <v>34</v>
      </c>
      <c r="I6" s="121" t="s">
        <v>51</v>
      </c>
      <c r="J6" s="11"/>
    </row>
    <row r="7" spans="1:15" ht="15.75" customHeight="1" x14ac:dyDescent="0.25">
      <c r="A7" s="4"/>
      <c r="B7" s="42"/>
      <c r="C7" s="122" t="s">
        <v>49</v>
      </c>
      <c r="D7" s="104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3"/>
      <c r="E11" s="123"/>
      <c r="F11" s="123"/>
      <c r="G11" s="123"/>
      <c r="H11" s="28" t="s">
        <v>33</v>
      </c>
      <c r="I11" s="127"/>
      <c r="J11" s="11"/>
    </row>
    <row r="12" spans="1:15" ht="15.75" customHeight="1" x14ac:dyDescent="0.25">
      <c r="A12" s="4"/>
      <c r="B12" s="41"/>
      <c r="C12" s="26"/>
      <c r="D12" s="124"/>
      <c r="E12" s="124"/>
      <c r="F12" s="124"/>
      <c r="G12" s="124"/>
      <c r="H12" s="28" t="s">
        <v>34</v>
      </c>
      <c r="I12" s="127"/>
      <c r="J12" s="11"/>
    </row>
    <row r="13" spans="1:15" ht="15.75" customHeight="1" x14ac:dyDescent="0.25">
      <c r="A13" s="4"/>
      <c r="B13" s="42"/>
      <c r="C13" s="126"/>
      <c r="D13" s="125"/>
      <c r="E13" s="125"/>
      <c r="F13" s="125"/>
      <c r="G13" s="12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99"/>
      <c r="F15" s="99"/>
      <c r="G15" s="81"/>
      <c r="H15" s="81"/>
      <c r="I15" s="81" t="s">
        <v>28</v>
      </c>
      <c r="J15" s="82"/>
    </row>
    <row r="16" spans="1:15" ht="23.25" customHeight="1" x14ac:dyDescent="0.25">
      <c r="A16" s="192" t="s">
        <v>23</v>
      </c>
      <c r="B16" s="193" t="s">
        <v>23</v>
      </c>
      <c r="C16" s="58"/>
      <c r="D16" s="59"/>
      <c r="E16" s="83"/>
      <c r="F16" s="84"/>
      <c r="G16" s="83"/>
      <c r="H16" s="84"/>
      <c r="I16" s="83">
        <f>SUMIF(F47:F49,A16,I47:I49)+SUMIF(F47:F49,"PSU",I47:I49)</f>
        <v>0</v>
      </c>
      <c r="J16" s="92"/>
    </row>
    <row r="17" spans="1:10" ht="23.25" customHeight="1" x14ac:dyDescent="0.25">
      <c r="A17" s="192" t="s">
        <v>24</v>
      </c>
      <c r="B17" s="193" t="s">
        <v>24</v>
      </c>
      <c r="C17" s="58"/>
      <c r="D17" s="59"/>
      <c r="E17" s="83"/>
      <c r="F17" s="84"/>
      <c r="G17" s="83"/>
      <c r="H17" s="84"/>
      <c r="I17" s="83">
        <f>SUMIF(F47:F49,A17,I47:I49)</f>
        <v>0</v>
      </c>
      <c r="J17" s="92"/>
    </row>
    <row r="18" spans="1:10" ht="23.25" customHeight="1" x14ac:dyDescent="0.25">
      <c r="A18" s="192" t="s">
        <v>25</v>
      </c>
      <c r="B18" s="193" t="s">
        <v>25</v>
      </c>
      <c r="C18" s="58"/>
      <c r="D18" s="59"/>
      <c r="E18" s="83"/>
      <c r="F18" s="84"/>
      <c r="G18" s="83"/>
      <c r="H18" s="84"/>
      <c r="I18" s="83">
        <f>SUMIF(F47:F49,A18,I47:I49)</f>
        <v>0</v>
      </c>
      <c r="J18" s="92"/>
    </row>
    <row r="19" spans="1:10" ht="23.25" customHeight="1" x14ac:dyDescent="0.25">
      <c r="A19" s="192" t="s">
        <v>61</v>
      </c>
      <c r="B19" s="193" t="s">
        <v>26</v>
      </c>
      <c r="C19" s="58"/>
      <c r="D19" s="59"/>
      <c r="E19" s="83"/>
      <c r="F19" s="84"/>
      <c r="G19" s="83"/>
      <c r="H19" s="84"/>
      <c r="I19" s="83">
        <f>SUMIF(F47:F49,A19,I47:I49)</f>
        <v>0</v>
      </c>
      <c r="J19" s="92"/>
    </row>
    <row r="20" spans="1:10" ht="23.25" customHeight="1" x14ac:dyDescent="0.25">
      <c r="A20" s="192" t="s">
        <v>62</v>
      </c>
      <c r="B20" s="193" t="s">
        <v>27</v>
      </c>
      <c r="C20" s="58"/>
      <c r="D20" s="59"/>
      <c r="E20" s="83"/>
      <c r="F20" s="84"/>
      <c r="G20" s="83"/>
      <c r="H20" s="84"/>
      <c r="I20" s="83">
        <f>SUMIF(F47:F49,A20,I47:I49)</f>
        <v>0</v>
      </c>
      <c r="J20" s="92"/>
    </row>
    <row r="21" spans="1:10" ht="23.25" customHeight="1" x14ac:dyDescent="0.25">
      <c r="A21" s="4"/>
      <c r="B21" s="74" t="s">
        <v>28</v>
      </c>
      <c r="C21" s="75"/>
      <c r="D21" s="76"/>
      <c r="E21" s="93"/>
      <c r="F21" s="94"/>
      <c r="G21" s="93"/>
      <c r="H21" s="94"/>
      <c r="I21" s="93">
        <f>SUM(I16:J20)</f>
        <v>0</v>
      </c>
      <c r="J21" s="9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0">
        <f>ZakladDPHSniVypocet</f>
        <v>0</v>
      </c>
      <c r="H23" s="91"/>
      <c r="I23" s="91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6">
        <f>ZakladDPHSni*SazbaDPH1/100</f>
        <v>0</v>
      </c>
      <c r="H24" s="97"/>
      <c r="I24" s="97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0">
        <f>I21</f>
        <v>0</v>
      </c>
      <c r="H25" s="91"/>
      <c r="I25" s="91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76">
        <f>0</f>
        <v>0</v>
      </c>
      <c r="H27" s="276"/>
      <c r="I27" s="276"/>
      <c r="J27" s="63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5" t="s">
        <v>2</v>
      </c>
      <c r="E35" s="9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0</v>
      </c>
      <c r="B39" s="136" t="s">
        <v>52</v>
      </c>
      <c r="C39" s="137" t="s">
        <v>46</v>
      </c>
      <c r="D39" s="138"/>
      <c r="E39" s="138"/>
      <c r="F39" s="146">
        <f>'Rozpočet Pol'!AC39</f>
        <v>0</v>
      </c>
      <c r="G39" s="147">
        <f>'Rozpočet Pol'!AD39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5">
      <c r="A40" s="130"/>
      <c r="B40" s="140" t="s">
        <v>53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 x14ac:dyDescent="0.3">
      <c r="B44" s="160" t="s">
        <v>55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56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57</v>
      </c>
      <c r="C47" s="174" t="s">
        <v>58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59</v>
      </c>
      <c r="C48" s="164" t="s">
        <v>60</v>
      </c>
      <c r="D48" s="166"/>
      <c r="E48" s="166"/>
      <c r="F48" s="182" t="s">
        <v>23</v>
      </c>
      <c r="G48" s="183"/>
      <c r="H48" s="183"/>
      <c r="I48" s="184">
        <f>'Rozpočet Pol'!G25</f>
        <v>0</v>
      </c>
      <c r="J48" s="184"/>
    </row>
    <row r="49" spans="1:10" ht="25.5" customHeight="1" x14ac:dyDescent="0.25">
      <c r="A49" s="162"/>
      <c r="B49" s="176" t="s">
        <v>61</v>
      </c>
      <c r="C49" s="177" t="s">
        <v>26</v>
      </c>
      <c r="D49" s="178"/>
      <c r="E49" s="178"/>
      <c r="F49" s="185" t="s">
        <v>61</v>
      </c>
      <c r="G49" s="186"/>
      <c r="H49" s="186"/>
      <c r="I49" s="187">
        <f>'Rozpočet Pol'!G32</f>
        <v>0</v>
      </c>
      <c r="J49" s="187"/>
    </row>
    <row r="50" spans="1:10" ht="25.5" customHeight="1" x14ac:dyDescent="0.25">
      <c r="A50" s="163"/>
      <c r="B50" s="169" t="s">
        <v>1</v>
      </c>
      <c r="C50" s="169"/>
      <c r="D50" s="170"/>
      <c r="E50" s="170"/>
      <c r="F50" s="188"/>
      <c r="G50" s="189"/>
      <c r="H50" s="189"/>
      <c r="I50" s="190">
        <f>SUM(I47:I49)</f>
        <v>0</v>
      </c>
      <c r="J50" s="190"/>
    </row>
    <row r="51" spans="1:10" x14ac:dyDescent="0.25">
      <c r="F51" s="191"/>
      <c r="G51" s="129"/>
      <c r="H51" s="191"/>
      <c r="I51" s="129"/>
      <c r="J51" s="129"/>
    </row>
    <row r="52" spans="1:10" x14ac:dyDescent="0.25">
      <c r="F52" s="191"/>
      <c r="G52" s="129"/>
      <c r="H52" s="191"/>
      <c r="I52" s="129"/>
      <c r="J52" s="129"/>
    </row>
    <row r="53" spans="1:10" x14ac:dyDescent="0.25">
      <c r="F53" s="191"/>
      <c r="G53" s="129"/>
      <c r="H53" s="191"/>
      <c r="I53" s="129"/>
      <c r="J53" s="129"/>
    </row>
  </sheetData>
  <sheetProtection algorithmName="SHA-512" hashValue="PGlkEYnaC8Qky1xG5uY393twP2hvP7V4TpSOFVUL0FST5jc1glI0QBdTwCftWcC5xBhlrPS2mx/al1QDn4qa4w==" saltValue="SQ1U24xFd97pkI1XqGVqs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9" t="s">
        <v>41</v>
      </c>
      <c r="B2" s="78"/>
      <c r="C2" s="102"/>
      <c r="D2" s="102"/>
      <c r="E2" s="102"/>
      <c r="F2" s="102"/>
      <c r="G2" s="103"/>
    </row>
    <row r="3" spans="1:7" ht="24.9" hidden="1" customHeight="1" x14ac:dyDescent="0.25">
      <c r="A3" s="79" t="s">
        <v>7</v>
      </c>
      <c r="B3" s="78"/>
      <c r="C3" s="102"/>
      <c r="D3" s="102"/>
      <c r="E3" s="102"/>
      <c r="F3" s="102"/>
      <c r="G3" s="103"/>
    </row>
    <row r="4" spans="1:7" ht="24.9" hidden="1" customHeight="1" x14ac:dyDescent="0.25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topLeftCell="A15" workbookViewId="0">
      <selection activeCell="F24" sqref="F24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4" t="s">
        <v>6</v>
      </c>
      <c r="B1" s="194"/>
      <c r="C1" s="194"/>
      <c r="D1" s="194"/>
      <c r="E1" s="194"/>
      <c r="F1" s="194"/>
      <c r="G1" s="194"/>
      <c r="AE1" t="s">
        <v>64</v>
      </c>
    </row>
    <row r="2" spans="1:60" ht="25.05" customHeight="1" x14ac:dyDescent="0.25">
      <c r="A2" s="201" t="s">
        <v>63</v>
      </c>
      <c r="B2" s="195"/>
      <c r="C2" s="196" t="s">
        <v>46</v>
      </c>
      <c r="D2" s="197"/>
      <c r="E2" s="197"/>
      <c r="F2" s="197"/>
      <c r="G2" s="203"/>
      <c r="AE2" t="s">
        <v>65</v>
      </c>
    </row>
    <row r="3" spans="1:60" ht="25.0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66</v>
      </c>
    </row>
    <row r="4" spans="1:60" ht="25.0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67</v>
      </c>
    </row>
    <row r="5" spans="1:60" hidden="1" x14ac:dyDescent="0.25">
      <c r="A5" s="205" t="s">
        <v>68</v>
      </c>
      <c r="B5" s="206"/>
      <c r="C5" s="207"/>
      <c r="D5" s="208"/>
      <c r="E5" s="208"/>
      <c r="F5" s="208"/>
      <c r="G5" s="209"/>
      <c r="AE5" t="s">
        <v>69</v>
      </c>
    </row>
    <row r="7" spans="1:60" ht="39.6" x14ac:dyDescent="0.25">
      <c r="A7" s="215" t="s">
        <v>70</v>
      </c>
      <c r="B7" s="216" t="s">
        <v>71</v>
      </c>
      <c r="C7" s="216" t="s">
        <v>72</v>
      </c>
      <c r="D7" s="215" t="s">
        <v>73</v>
      </c>
      <c r="E7" s="215" t="s">
        <v>74</v>
      </c>
      <c r="F7" s="210" t="s">
        <v>75</v>
      </c>
      <c r="G7" s="236" t="s">
        <v>28</v>
      </c>
      <c r="H7" s="237" t="s">
        <v>29</v>
      </c>
      <c r="I7" s="237" t="s">
        <v>76</v>
      </c>
      <c r="J7" s="237" t="s">
        <v>30</v>
      </c>
      <c r="K7" s="237" t="s">
        <v>77</v>
      </c>
      <c r="L7" s="237" t="s">
        <v>78</v>
      </c>
      <c r="M7" s="237" t="s">
        <v>79</v>
      </c>
      <c r="N7" s="237" t="s">
        <v>80</v>
      </c>
      <c r="O7" s="237" t="s">
        <v>81</v>
      </c>
      <c r="P7" s="237" t="s">
        <v>82</v>
      </c>
      <c r="Q7" s="237" t="s">
        <v>83</v>
      </c>
      <c r="R7" s="237" t="s">
        <v>84</v>
      </c>
      <c r="S7" s="237" t="s">
        <v>85</v>
      </c>
      <c r="T7" s="237" t="s">
        <v>86</v>
      </c>
      <c r="U7" s="218" t="s">
        <v>87</v>
      </c>
    </row>
    <row r="8" spans="1:60" x14ac:dyDescent="0.25">
      <c r="A8" s="238" t="s">
        <v>88</v>
      </c>
      <c r="B8" s="239" t="s">
        <v>57</v>
      </c>
      <c r="C8" s="240" t="s">
        <v>58</v>
      </c>
      <c r="D8" s="217"/>
      <c r="E8" s="241"/>
      <c r="F8" s="242"/>
      <c r="G8" s="242">
        <f>SUMIF(AE9:AE24,"&lt;&gt;NOR",G9:G24)</f>
        <v>0</v>
      </c>
      <c r="H8" s="242"/>
      <c r="I8" s="242">
        <f>SUM(I9:I24)</f>
        <v>0</v>
      </c>
      <c r="J8" s="242"/>
      <c r="K8" s="242">
        <f>SUM(K9:K24)</f>
        <v>0</v>
      </c>
      <c r="L8" s="242"/>
      <c r="M8" s="242">
        <f>SUM(M9:M24)</f>
        <v>0</v>
      </c>
      <c r="N8" s="217"/>
      <c r="O8" s="217">
        <f>SUM(O9:O24)</f>
        <v>0</v>
      </c>
      <c r="P8" s="217"/>
      <c r="Q8" s="217">
        <f>SUM(Q9:Q24)</f>
        <v>0</v>
      </c>
      <c r="R8" s="217"/>
      <c r="S8" s="217"/>
      <c r="T8" s="238"/>
      <c r="U8" s="217">
        <f>SUM(U9:U24)</f>
        <v>50.16</v>
      </c>
      <c r="AE8" t="s">
        <v>89</v>
      </c>
    </row>
    <row r="9" spans="1:60" outlineLevel="1" x14ac:dyDescent="0.25">
      <c r="A9" s="212">
        <v>1</v>
      </c>
      <c r="B9" s="219" t="s">
        <v>90</v>
      </c>
      <c r="C9" s="264" t="s">
        <v>91</v>
      </c>
      <c r="D9" s="221" t="s">
        <v>92</v>
      </c>
      <c r="E9" s="227">
        <v>240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0.20899999999999999</v>
      </c>
      <c r="U9" s="221">
        <f>ROUND(E9*T9,2)</f>
        <v>50.16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93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0.399999999999999" outlineLevel="1" x14ac:dyDescent="0.25">
      <c r="A10" s="212">
        <v>2</v>
      </c>
      <c r="B10" s="219" t="s">
        <v>94</v>
      </c>
      <c r="C10" s="264" t="s">
        <v>95</v>
      </c>
      <c r="D10" s="221" t="s">
        <v>92</v>
      </c>
      <c r="E10" s="227">
        <v>240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0</v>
      </c>
      <c r="U10" s="221">
        <f>ROUND(E10*T10,2)</f>
        <v>0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93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2"/>
      <c r="B11" s="219"/>
      <c r="C11" s="265" t="s">
        <v>96</v>
      </c>
      <c r="D11" s="223"/>
      <c r="E11" s="228"/>
      <c r="F11" s="233"/>
      <c r="G11" s="234"/>
      <c r="H11" s="232"/>
      <c r="I11" s="232"/>
      <c r="J11" s="232"/>
      <c r="K11" s="232"/>
      <c r="L11" s="232"/>
      <c r="M11" s="232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97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včetně zemních prací, naložení výkopku a položení geotextílie</v>
      </c>
      <c r="BB11" s="211"/>
      <c r="BC11" s="211"/>
      <c r="BD11" s="211"/>
      <c r="BE11" s="211"/>
      <c r="BF11" s="211"/>
      <c r="BG11" s="211"/>
      <c r="BH11" s="211"/>
    </row>
    <row r="12" spans="1:60" ht="20.399999999999999" outlineLevel="1" x14ac:dyDescent="0.25">
      <c r="A12" s="212">
        <v>3</v>
      </c>
      <c r="B12" s="219" t="s">
        <v>94</v>
      </c>
      <c r="C12" s="264" t="s">
        <v>98</v>
      </c>
      <c r="D12" s="221" t="s">
        <v>99</v>
      </c>
      <c r="E12" s="227">
        <v>108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</v>
      </c>
      <c r="U12" s="221">
        <f>ROUND(E12*T12,2)</f>
        <v>0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93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2"/>
      <c r="B13" s="219"/>
      <c r="C13" s="266" t="s">
        <v>100</v>
      </c>
      <c r="D13" s="224"/>
      <c r="E13" s="229"/>
      <c r="F13" s="232"/>
      <c r="G13" s="232"/>
      <c r="H13" s="232"/>
      <c r="I13" s="232"/>
      <c r="J13" s="232"/>
      <c r="K13" s="232"/>
      <c r="L13" s="232"/>
      <c r="M13" s="232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101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2"/>
      <c r="B14" s="219"/>
      <c r="C14" s="266" t="s">
        <v>102</v>
      </c>
      <c r="D14" s="224"/>
      <c r="E14" s="229">
        <v>108</v>
      </c>
      <c r="F14" s="232"/>
      <c r="G14" s="232"/>
      <c r="H14" s="232"/>
      <c r="I14" s="232"/>
      <c r="J14" s="232"/>
      <c r="K14" s="232"/>
      <c r="L14" s="232"/>
      <c r="M14" s="232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101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2">
        <v>4</v>
      </c>
      <c r="B15" s="219" t="s">
        <v>94</v>
      </c>
      <c r="C15" s="264" t="s">
        <v>103</v>
      </c>
      <c r="D15" s="221" t="s">
        <v>104</v>
      </c>
      <c r="E15" s="227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93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5</v>
      </c>
      <c r="B16" s="219" t="s">
        <v>94</v>
      </c>
      <c r="C16" s="264" t="s">
        <v>105</v>
      </c>
      <c r="D16" s="221" t="s">
        <v>92</v>
      </c>
      <c r="E16" s="227">
        <v>240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93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6</v>
      </c>
      <c r="B17" s="219" t="s">
        <v>94</v>
      </c>
      <c r="C17" s="264" t="s">
        <v>106</v>
      </c>
      <c r="D17" s="221" t="s">
        <v>107</v>
      </c>
      <c r="E17" s="227">
        <v>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93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2"/>
      <c r="B18" s="219"/>
      <c r="C18" s="265" t="s">
        <v>108</v>
      </c>
      <c r="D18" s="223"/>
      <c r="E18" s="228"/>
      <c r="F18" s="233"/>
      <c r="G18" s="234"/>
      <c r="H18" s="232"/>
      <c r="I18" s="232"/>
      <c r="J18" s="232"/>
      <c r="K18" s="232"/>
      <c r="L18" s="232"/>
      <c r="M18" s="232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97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viz PD příloha D.1.2 Herní prvky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2">
        <v>7</v>
      </c>
      <c r="B19" s="219" t="s">
        <v>94</v>
      </c>
      <c r="C19" s="264" t="s">
        <v>109</v>
      </c>
      <c r="D19" s="221" t="s">
        <v>107</v>
      </c>
      <c r="E19" s="227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93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2"/>
      <c r="B20" s="219"/>
      <c r="C20" s="265" t="s">
        <v>108</v>
      </c>
      <c r="D20" s="223"/>
      <c r="E20" s="228"/>
      <c r="F20" s="233"/>
      <c r="G20" s="234"/>
      <c r="H20" s="232"/>
      <c r="I20" s="232"/>
      <c r="J20" s="232"/>
      <c r="K20" s="232"/>
      <c r="L20" s="232"/>
      <c r="M20" s="232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4" t="str">
        <f>C20</f>
        <v>viz PD příloha D.1.2 Herní prvky</v>
      </c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2">
        <v>8</v>
      </c>
      <c r="B21" s="219" t="s">
        <v>94</v>
      </c>
      <c r="C21" s="264" t="s">
        <v>110</v>
      </c>
      <c r="D21" s="221" t="s">
        <v>107</v>
      </c>
      <c r="E21" s="227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93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/>
      <c r="B22" s="219"/>
      <c r="C22" s="265" t="s">
        <v>108</v>
      </c>
      <c r="D22" s="223"/>
      <c r="E22" s="228"/>
      <c r="F22" s="233"/>
      <c r="G22" s="234"/>
      <c r="H22" s="232"/>
      <c r="I22" s="232"/>
      <c r="J22" s="232"/>
      <c r="K22" s="232"/>
      <c r="L22" s="232"/>
      <c r="M22" s="232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97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4" t="str">
        <f>C22</f>
        <v>viz PD příloha D.1.2 Herní prvky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9</v>
      </c>
      <c r="B23" s="219" t="s">
        <v>94</v>
      </c>
      <c r="C23" s="264" t="s">
        <v>111</v>
      </c>
      <c r="D23" s="221" t="s">
        <v>104</v>
      </c>
      <c r="E23" s="227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93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10</v>
      </c>
      <c r="B24" s="219" t="s">
        <v>94</v>
      </c>
      <c r="C24" s="264" t="s">
        <v>112</v>
      </c>
      <c r="D24" s="221" t="s">
        <v>104</v>
      </c>
      <c r="E24" s="227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93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5">
      <c r="A25" s="213" t="s">
        <v>88</v>
      </c>
      <c r="B25" s="220" t="s">
        <v>59</v>
      </c>
      <c r="C25" s="267" t="s">
        <v>60</v>
      </c>
      <c r="D25" s="225"/>
      <c r="E25" s="230"/>
      <c r="F25" s="235"/>
      <c r="G25" s="235">
        <f>SUMIF(AE26:AE31,"&lt;&gt;NOR",G26:G31)</f>
        <v>0</v>
      </c>
      <c r="H25" s="235"/>
      <c r="I25" s="235">
        <f>SUM(I26:I31)</f>
        <v>0</v>
      </c>
      <c r="J25" s="235"/>
      <c r="K25" s="235">
        <f>SUM(K26:K31)</f>
        <v>0</v>
      </c>
      <c r="L25" s="235"/>
      <c r="M25" s="235">
        <f>SUM(M26:M31)</f>
        <v>0</v>
      </c>
      <c r="N25" s="225"/>
      <c r="O25" s="225">
        <f>SUM(O26:O31)</f>
        <v>0</v>
      </c>
      <c r="P25" s="225"/>
      <c r="Q25" s="225">
        <f>SUM(Q26:Q31)</f>
        <v>0</v>
      </c>
      <c r="R25" s="225"/>
      <c r="S25" s="225"/>
      <c r="T25" s="226"/>
      <c r="U25" s="225">
        <f>SUM(U26:U31)</f>
        <v>0</v>
      </c>
      <c r="AE25" t="s">
        <v>89</v>
      </c>
    </row>
    <row r="26" spans="1:60" outlineLevel="1" x14ac:dyDescent="0.25">
      <c r="A26" s="212">
        <v>11</v>
      </c>
      <c r="B26" s="219" t="s">
        <v>94</v>
      </c>
      <c r="C26" s="264" t="s">
        <v>113</v>
      </c>
      <c r="D26" s="221" t="s">
        <v>99</v>
      </c>
      <c r="E26" s="227">
        <v>115.2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93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2"/>
      <c r="B27" s="219"/>
      <c r="C27" s="266" t="s">
        <v>100</v>
      </c>
      <c r="D27" s="224"/>
      <c r="E27" s="229"/>
      <c r="F27" s="232"/>
      <c r="G27" s="232"/>
      <c r="H27" s="232"/>
      <c r="I27" s="232"/>
      <c r="J27" s="232"/>
      <c r="K27" s="232"/>
      <c r="L27" s="232"/>
      <c r="M27" s="232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101</v>
      </c>
      <c r="AF27" s="211">
        <v>0</v>
      </c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2"/>
      <c r="B28" s="219"/>
      <c r="C28" s="266" t="s">
        <v>114</v>
      </c>
      <c r="D28" s="224"/>
      <c r="E28" s="229">
        <v>115.2</v>
      </c>
      <c r="F28" s="232"/>
      <c r="G28" s="232"/>
      <c r="H28" s="232"/>
      <c r="I28" s="232"/>
      <c r="J28" s="232"/>
      <c r="K28" s="232"/>
      <c r="L28" s="232"/>
      <c r="M28" s="232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101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2">
        <v>12</v>
      </c>
      <c r="B29" s="219" t="s">
        <v>115</v>
      </c>
      <c r="C29" s="264" t="s">
        <v>116</v>
      </c>
      <c r="D29" s="221" t="s">
        <v>99</v>
      </c>
      <c r="E29" s="227">
        <v>115.2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</v>
      </c>
      <c r="U29" s="221">
        <f>ROUND(E29*T29,2)</f>
        <v>0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93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/>
      <c r="B30" s="219"/>
      <c r="C30" s="266" t="s">
        <v>100</v>
      </c>
      <c r="D30" s="224"/>
      <c r="E30" s="229"/>
      <c r="F30" s="232"/>
      <c r="G30" s="232"/>
      <c r="H30" s="232"/>
      <c r="I30" s="232"/>
      <c r="J30" s="232"/>
      <c r="K30" s="232"/>
      <c r="L30" s="232"/>
      <c r="M30" s="232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101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/>
      <c r="B31" s="219"/>
      <c r="C31" s="266" t="s">
        <v>114</v>
      </c>
      <c r="D31" s="224"/>
      <c r="E31" s="229">
        <v>115.2</v>
      </c>
      <c r="F31" s="232"/>
      <c r="G31" s="232"/>
      <c r="H31" s="232"/>
      <c r="I31" s="232"/>
      <c r="J31" s="232"/>
      <c r="K31" s="232"/>
      <c r="L31" s="232"/>
      <c r="M31" s="232"/>
      <c r="N31" s="221"/>
      <c r="O31" s="221"/>
      <c r="P31" s="221"/>
      <c r="Q31" s="221"/>
      <c r="R31" s="221"/>
      <c r="S31" s="221"/>
      <c r="T31" s="222"/>
      <c r="U31" s="221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101</v>
      </c>
      <c r="AF31" s="211">
        <v>0</v>
      </c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5">
      <c r="A32" s="213" t="s">
        <v>88</v>
      </c>
      <c r="B32" s="220" t="s">
        <v>61</v>
      </c>
      <c r="C32" s="267" t="s">
        <v>26</v>
      </c>
      <c r="D32" s="225"/>
      <c r="E32" s="230"/>
      <c r="F32" s="235"/>
      <c r="G32" s="235">
        <f>SUMIF(AE33:AE37,"&lt;&gt;NOR",G33:G37)</f>
        <v>0</v>
      </c>
      <c r="H32" s="235"/>
      <c r="I32" s="235">
        <f>SUM(I33:I37)</f>
        <v>0</v>
      </c>
      <c r="J32" s="235"/>
      <c r="K32" s="235">
        <f>SUM(K33:K37)</f>
        <v>0</v>
      </c>
      <c r="L32" s="235"/>
      <c r="M32" s="235">
        <f>SUM(M33:M37)</f>
        <v>0</v>
      </c>
      <c r="N32" s="225"/>
      <c r="O32" s="225">
        <f>SUM(O33:O37)</f>
        <v>0</v>
      </c>
      <c r="P32" s="225"/>
      <c r="Q32" s="225">
        <f>SUM(Q33:Q37)</f>
        <v>0</v>
      </c>
      <c r="R32" s="225"/>
      <c r="S32" s="225"/>
      <c r="T32" s="226"/>
      <c r="U32" s="225">
        <f>SUM(U33:U37)</f>
        <v>0</v>
      </c>
      <c r="AE32" t="s">
        <v>89</v>
      </c>
    </row>
    <row r="33" spans="1:60" outlineLevel="1" x14ac:dyDescent="0.25">
      <c r="A33" s="212">
        <v>13</v>
      </c>
      <c r="B33" s="219" t="s">
        <v>117</v>
      </c>
      <c r="C33" s="264" t="s">
        <v>118</v>
      </c>
      <c r="D33" s="221" t="s">
        <v>104</v>
      </c>
      <c r="E33" s="227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93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2">
        <v>14</v>
      </c>
      <c r="B34" s="219" t="s">
        <v>119</v>
      </c>
      <c r="C34" s="264" t="s">
        <v>120</v>
      </c>
      <c r="D34" s="221" t="s">
        <v>104</v>
      </c>
      <c r="E34" s="227">
        <v>1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</v>
      </c>
      <c r="U34" s="221">
        <f>ROUND(E34*T34,2)</f>
        <v>0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93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2">
        <v>15</v>
      </c>
      <c r="B35" s="219" t="s">
        <v>121</v>
      </c>
      <c r="C35" s="264" t="s">
        <v>122</v>
      </c>
      <c r="D35" s="221" t="s">
        <v>104</v>
      </c>
      <c r="E35" s="227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93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16</v>
      </c>
      <c r="B36" s="219" t="s">
        <v>123</v>
      </c>
      <c r="C36" s="264" t="s">
        <v>124</v>
      </c>
      <c r="D36" s="221" t="s">
        <v>104</v>
      </c>
      <c r="E36" s="227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0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93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43">
        <v>17</v>
      </c>
      <c r="B37" s="244" t="s">
        <v>125</v>
      </c>
      <c r="C37" s="268" t="s">
        <v>126</v>
      </c>
      <c r="D37" s="245" t="s">
        <v>104</v>
      </c>
      <c r="E37" s="246">
        <v>1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5">
        <v>0</v>
      </c>
      <c r="O37" s="245">
        <f>ROUND(E37*N37,5)</f>
        <v>0</v>
      </c>
      <c r="P37" s="245">
        <v>0</v>
      </c>
      <c r="Q37" s="245">
        <f>ROUND(E37*P37,5)</f>
        <v>0</v>
      </c>
      <c r="R37" s="245"/>
      <c r="S37" s="245"/>
      <c r="T37" s="249">
        <v>0</v>
      </c>
      <c r="U37" s="245">
        <f>ROUND(E37*T37,2)</f>
        <v>0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93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x14ac:dyDescent="0.25">
      <c r="A38" s="6"/>
      <c r="B38" s="7" t="s">
        <v>100</v>
      </c>
      <c r="C38" s="269" t="s">
        <v>100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5">
      <c r="A39" s="250"/>
      <c r="B39" s="251">
        <v>26</v>
      </c>
      <c r="C39" s="270" t="s">
        <v>100</v>
      </c>
      <c r="D39" s="252"/>
      <c r="E39" s="252"/>
      <c r="F39" s="252"/>
      <c r="G39" s="263">
        <f>G8+G25+G32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127</v>
      </c>
    </row>
    <row r="40" spans="1:60" x14ac:dyDescent="0.25">
      <c r="A40" s="6"/>
      <c r="B40" s="7" t="s">
        <v>100</v>
      </c>
      <c r="C40" s="269" t="s">
        <v>100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5">
      <c r="A41" s="6"/>
      <c r="B41" s="7" t="s">
        <v>100</v>
      </c>
      <c r="C41" s="269" t="s">
        <v>100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5">
      <c r="A42" s="253"/>
      <c r="B42" s="253"/>
      <c r="C42" s="271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5">
      <c r="A43" s="254"/>
      <c r="B43" s="255"/>
      <c r="C43" s="272"/>
      <c r="D43" s="255"/>
      <c r="E43" s="255"/>
      <c r="F43" s="255"/>
      <c r="G43" s="25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128</v>
      </c>
    </row>
    <row r="44" spans="1:60" x14ac:dyDescent="0.25">
      <c r="A44" s="257"/>
      <c r="B44" s="258"/>
      <c r="C44" s="273"/>
      <c r="D44" s="258"/>
      <c r="E44" s="258"/>
      <c r="F44" s="258"/>
      <c r="G44" s="259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5">
      <c r="A45" s="257"/>
      <c r="B45" s="258"/>
      <c r="C45" s="273"/>
      <c r="D45" s="258"/>
      <c r="E45" s="258"/>
      <c r="F45" s="258"/>
      <c r="G45" s="259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5">
      <c r="A46" s="257"/>
      <c r="B46" s="258"/>
      <c r="C46" s="273"/>
      <c r="D46" s="258"/>
      <c r="E46" s="258"/>
      <c r="F46" s="258"/>
      <c r="G46" s="25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5">
      <c r="A47" s="260"/>
      <c r="B47" s="261"/>
      <c r="C47" s="274"/>
      <c r="D47" s="261"/>
      <c r="E47" s="261"/>
      <c r="F47" s="261"/>
      <c r="G47" s="26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5">
      <c r="A48" s="6"/>
      <c r="B48" s="7" t="s">
        <v>100</v>
      </c>
      <c r="C48" s="269" t="s">
        <v>100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5">
      <c r="C49" s="275"/>
      <c r="AE49" t="s">
        <v>129</v>
      </c>
    </row>
  </sheetData>
  <sheetProtection algorithmName="SHA-512" hashValue="M2AoDO37cPkvBK17jppCQWnLwWcoUUpgimjfklmz8b03e+BEy5UEswkXN2EhNPApYAfp1nFRr3/rFQaR0Y+40Q==" saltValue="a6xjuWobE/tKGc2MiTaa/w==" spinCount="100000" sheet="1" objects="1" scenarios="1"/>
  <mergeCells count="10">
    <mergeCell ref="C20:G20"/>
    <mergeCell ref="C22:G22"/>
    <mergeCell ref="A42:C42"/>
    <mergeCell ref="A43:G47"/>
    <mergeCell ref="A1:G1"/>
    <mergeCell ref="C2:G2"/>
    <mergeCell ref="C3:G3"/>
    <mergeCell ref="C4:G4"/>
    <mergeCell ref="C11:G11"/>
    <mergeCell ref="C18:G18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Firma</dc:creator>
  <cp:lastModifiedBy>Firma</cp:lastModifiedBy>
  <cp:lastPrinted>2014-02-28T09:52:57Z</cp:lastPrinted>
  <dcterms:created xsi:type="dcterms:W3CDTF">2009-04-08T07:15:50Z</dcterms:created>
  <dcterms:modified xsi:type="dcterms:W3CDTF">2019-04-23T07:56:17Z</dcterms:modified>
</cp:coreProperties>
</file>